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27a5436478c2f06e/Escritorio/webs/QuimCalc/quimcalc/descargas/"/>
    </mc:Choice>
  </mc:AlternateContent>
  <xr:revisionPtr revIDLastSave="5" documentId="11_367EF25E9345A8E40C54699C7C511353CD4D3422" xr6:coauthVersionLast="47" xr6:coauthVersionMax="47" xr10:uidLastSave="{9B973965-A4F6-45CA-A3B6-9B41784CA04C}"/>
  <bookViews>
    <workbookView xWindow="-108" yWindow="-108" windowWidth="23256" windowHeight="12456" tabRatio="500" activeTab="1" xr2:uid="{00000000-000D-0000-FFFF-FFFF00000000}"/>
  </bookViews>
  <sheets>
    <sheet name="PEGAR DATOS" sheetId="1" r:id="rId1"/>
    <sheet name="ANÁLISIS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4" i="2" l="1"/>
  <c r="B22" i="2" s="1"/>
  <c r="B13" i="2"/>
  <c r="B12" i="2"/>
  <c r="C12" i="2" s="1"/>
  <c r="B11" i="2"/>
  <c r="C18" i="2" s="1"/>
  <c r="B10" i="2"/>
  <c r="A9" i="2"/>
  <c r="B6" i="2"/>
  <c r="B5" i="2"/>
  <c r="B18" i="2" l="1"/>
  <c r="B21" i="2"/>
</calcChain>
</file>

<file path=xl/sharedStrings.xml><?xml version="1.0" encoding="utf-8"?>
<sst xmlns="http://schemas.openxmlformats.org/spreadsheetml/2006/main" count="39" uniqueCount="38">
  <si>
    <t>QuimCalc  ·  Curva de Calibración</t>
  </si>
  <si>
    <t>Plantilla de importación — quimcalc.com</t>
  </si>
  <si>
    <t>CÓMO USAR ESTA PLANTILLA
1. Abrí quimcalc.com › herramientas › Curva de calibración
2. Ingresá tus datos y calculá la curva
3. Hacé clic en «Exportar para informe» (copia al portapapeles)
4. Hacé clic en la celda A5 de esta hoja y pegá con Ctrl+V (los datos de ejemplo van a quedar reemplazados)</t>
  </si>
  <si>
    <t>DATOS EXPERIMENTALES</t>
  </si>
  <si>
    <t>N°</t>
  </si>
  <si>
    <t>Concentración</t>
  </si>
  <si>
    <t>Señal</t>
  </si>
  <si>
    <t>quimcalc.com  ·  Herramientas gratuitas para laboratorio químico</t>
  </si>
  <si>
    <t>QuimCalc  ·  Análisis de Regresión Lineal</t>
  </si>
  <si>
    <t>Los resultados se actualizan automáticamente al pegar datos en la hoja PEGAR DATOS</t>
  </si>
  <si>
    <t>DATOS DE CALIBRACIÓN</t>
  </si>
  <si>
    <t>Número de puntos (n)</t>
  </si>
  <si>
    <t>Rango de concentración</t>
  </si>
  <si>
    <t>REGRESIÓN LINEAL  —  y = m·x + b</t>
  </si>
  <si>
    <t>Pendiente (m)</t>
  </si>
  <si>
    <t>Ordenada al origen (b)</t>
  </si>
  <si>
    <t>Coef. de determinación (R²)</t>
  </si>
  <si>
    <t>Coef. de correlación (R)</t>
  </si>
  <si>
    <t>Error estándar (Se)</t>
  </si>
  <si>
    <t>INTERPOLACIÓN  —  x = (y − b) / m</t>
  </si>
  <si>
    <t>Señal de la muestra (ingresá el valor aquí)</t>
  </si>
  <si>
    <t>Concentración calculada</t>
  </si>
  <si>
    <t>LOD y LOQ  —  Método IUPAC (desde curva de calibración)</t>
  </si>
  <si>
    <t>LOD = 3,3 × Se / m</t>
  </si>
  <si>
    <t>LOQ = 10 × Se / m</t>
  </si>
  <si>
    <t>* Unidades iguales a las de la concentración de los estándares</t>
  </si>
  <si>
    <t>CURVA DE CALIBRACIÓN — QuimCalc</t>
  </si>
  <si>
    <t>Fecha: 24/5/2026</t>
  </si>
  <si>
    <t>Eje X: Concentración (ppm)</t>
  </si>
  <si>
    <t>Eje Y: Absorbancia 650nm</t>
  </si>
  <si>
    <t>RESULTADOS DE REGRESIÓN LINEAL</t>
  </si>
  <si>
    <t>Ecuación: y = 0.005932x  -0.000114</t>
  </si>
  <si>
    <t>Pendiente (m): 0.005932</t>
  </si>
  <si>
    <t>Ordenada al origen (b): -0.000114</t>
  </si>
  <si>
    <t>Coeficiente de correlación (R): 0.999980</t>
  </si>
  <si>
    <t>Coeficiente de determinación (R²): 0.999960</t>
  </si>
  <si>
    <t>Error estándar de la regresión (Se): 0.001541</t>
  </si>
  <si>
    <t>Número de puntos (n):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</si>
</sst>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18" x14ac:knownFonts="1">
    <font>
      <sz val="11"/>
      <color theme="1"/>
      <name val="Calibri"/>
      <family val="2"/>
      <charset val="1"/>
    </font>
    <font>
      <b/>
      <sz val="17"/>
      <color rgb="FFFFFFFF"/>
      <name val="Arial"/>
      <charset val="1"/>
    </font>
    <font>
      <i/>
      <sz val="9"/>
      <color rgb="FFFFFFFF"/>
      <name val="Arial"/>
      <charset val="1"/>
    </font>
    <font>
      <sz val="9"/>
      <color rgb="FF1C1A17"/>
      <name val="Arial"/>
      <charset val="1"/>
    </font>
    <font>
      <b/>
      <sz val="9"/>
      <color rgb="FF1A5C38"/>
      <name val="Arial"/>
      <charset val="1"/>
    </font>
    <font>
      <sz val="9"/>
      <color rgb="FF5C5649"/>
      <name val="Arial"/>
      <charset val="1"/>
    </font>
    <font>
      <b/>
      <sz val="9"/>
      <color rgb="FF5C5649"/>
      <name val="Arial"/>
      <charset val="1"/>
    </font>
    <font>
      <b/>
      <sz val="9"/>
      <color rgb="FF1C1A17"/>
      <name val="Arial"/>
      <charset val="1"/>
    </font>
    <font>
      <i/>
      <sz val="8"/>
      <color rgb="FFFFFFFF"/>
      <name val="Arial"/>
      <charset val="1"/>
    </font>
    <font>
      <b/>
      <sz val="9"/>
      <color rgb="FFFFFFFF"/>
      <name val="Arial"/>
      <charset val="1"/>
    </font>
    <font>
      <b/>
      <sz val="11"/>
      <color rgb="FF1C1A17"/>
      <name val="Arial"/>
      <charset val="1"/>
    </font>
    <font>
      <b/>
      <sz val="12"/>
      <color rgb="FF1A5C38"/>
      <name val="Arial"/>
      <charset val="1"/>
    </font>
    <font>
      <b/>
      <sz val="13"/>
      <color rgb="FF1C1A17"/>
      <name val="Arial"/>
      <charset val="1"/>
    </font>
    <font>
      <b/>
      <sz val="9"/>
      <color rgb="FF276C43"/>
      <name val="Arial"/>
      <charset val="1"/>
    </font>
    <font>
      <b/>
      <sz val="12"/>
      <color rgb="FF0000FF"/>
      <name val="Arial"/>
      <charset val="1"/>
    </font>
    <font>
      <b/>
      <sz val="10"/>
      <color rgb="FF1A5C38"/>
      <name val="Arial"/>
      <charset val="1"/>
    </font>
    <font>
      <b/>
      <sz val="14"/>
      <color rgb="FF1A5C38"/>
      <name val="Arial"/>
      <charset val="1"/>
    </font>
    <font>
      <i/>
      <sz val="8"/>
      <color rgb="FF5C5649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1C2E22"/>
        <bgColor rgb="FF1C1A17"/>
      </patternFill>
    </fill>
    <fill>
      <patternFill patternType="solid">
        <fgColor rgb="FFEDEAE2"/>
        <bgColor rgb="FFE8F2EC"/>
      </patternFill>
    </fill>
    <fill>
      <patternFill patternType="solid">
        <fgColor rgb="FFF7F5F0"/>
        <bgColor rgb="FFE8F2EC"/>
      </patternFill>
    </fill>
    <fill>
      <patternFill patternType="solid">
        <fgColor rgb="FF1A5C38"/>
        <bgColor rgb="FF276C43"/>
      </patternFill>
    </fill>
    <fill>
      <patternFill patternType="solid">
        <fgColor rgb="FFE8F2EC"/>
        <bgColor rgb="FFEDEAE2"/>
      </patternFill>
    </fill>
    <fill>
      <patternFill patternType="solid">
        <fgColor rgb="FFFFFFFF"/>
        <bgColor rgb="FFF7F5F0"/>
      </patternFill>
    </fill>
  </fills>
  <borders count="4">
    <border>
      <left/>
      <right/>
      <top/>
      <bottom/>
      <diagonal/>
    </border>
    <border>
      <left style="thin">
        <color rgb="FFD4CFC4"/>
      </left>
      <right style="thin">
        <color rgb="FFD4CFC4"/>
      </right>
      <top style="thin">
        <color rgb="FFD4CFC4"/>
      </top>
      <bottom style="thin">
        <color rgb="FFD4CFC4"/>
      </bottom>
      <diagonal/>
    </border>
    <border>
      <left style="medium">
        <color rgb="FF1A5C38"/>
      </left>
      <right/>
      <top style="medium">
        <color rgb="FF1A5C38"/>
      </top>
      <bottom style="medium">
        <color rgb="FF1A5C38"/>
      </bottom>
      <diagonal/>
    </border>
    <border>
      <left style="medium">
        <color rgb="FF1A5C38"/>
      </left>
      <right style="medium">
        <color rgb="FF1A5C38"/>
      </right>
      <top style="medium">
        <color rgb="FF1A5C38"/>
      </top>
      <bottom style="medium">
        <color rgb="FF1A5C38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7" fillId="4" borderId="0" xfId="0" applyFont="1" applyFill="1" applyAlignment="1">
      <alignment horizontal="left" vertical="center" indent="1"/>
    </xf>
    <xf numFmtId="0" fontId="11" fillId="6" borderId="2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top" wrapText="1" indent="1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3" borderId="0" xfId="0" applyFill="1"/>
    <xf numFmtId="0" fontId="4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4" borderId="0" xfId="0" applyFill="1"/>
    <xf numFmtId="0" fontId="0" fillId="4" borderId="1" xfId="0" applyFill="1" applyBorder="1"/>
    <xf numFmtId="0" fontId="5" fillId="3" borderId="1" xfId="0" applyFont="1" applyFill="1" applyBorder="1" applyAlignment="1">
      <alignment horizontal="left" vertical="center" indent="1"/>
    </xf>
    <xf numFmtId="1" fontId="10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indent="1"/>
    </xf>
    <xf numFmtId="164" fontId="14" fillId="7" borderId="3" xfId="0" applyNumberFormat="1" applyFont="1" applyFill="1" applyBorder="1" applyAlignment="1">
      <alignment horizontal="center" vertical="center"/>
    </xf>
    <xf numFmtId="0" fontId="15" fillId="6" borderId="3" xfId="0" applyFont="1" applyFill="1" applyBorder="1" applyAlignment="1">
      <alignment horizontal="left" vertical="center" indent="1"/>
    </xf>
    <xf numFmtId="164" fontId="16" fillId="6" borderId="3" xfId="0" applyNumberFormat="1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EE2E2"/>
        </patternFill>
      </fill>
    </dxf>
    <dxf>
      <fill>
        <patternFill>
          <bgColor rgb="FFFEF3C7"/>
        </patternFill>
      </fill>
    </dxf>
    <dxf>
      <fill>
        <patternFill>
          <bgColor rgb="FFD1FAE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A5C38"/>
      <rgbColor rgb="FF000080"/>
      <rgbColor rgb="FF808000"/>
      <rgbColor rgb="FF800080"/>
      <rgbColor rgb="FF276C43"/>
      <rgbColor rgb="FFD4CFC4"/>
      <rgbColor rgb="FF878787"/>
      <rgbColor rgb="FF9999FF"/>
      <rgbColor rgb="FF993366"/>
      <rgbColor rgb="FFFEF3C7"/>
      <rgbColor rgb="FFE8F2EC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7F5F0"/>
      <rgbColor rgb="FFD1FAE5"/>
      <rgbColor rgb="FFEDEAE2"/>
      <rgbColor rgb="FF99CCFF"/>
      <rgbColor rgb="FFFF99CC"/>
      <rgbColor rgb="FFCC99FF"/>
      <rgbColor rgb="FFFEE2E2"/>
      <rgbColor rgb="FF3366FF"/>
      <rgbColor rgb="FF33CCCC"/>
      <rgbColor rgb="FF99CC00"/>
      <rgbColor rgb="FFFFCC00"/>
      <rgbColor rgb="FFFF9900"/>
      <rgbColor rgb="FFFF6600"/>
      <rgbColor rgb="FF5C5649"/>
      <rgbColor rgb="FF969696"/>
      <rgbColor rgb="FF003366"/>
      <rgbColor rgb="FF339966"/>
      <rgbColor rgb="FF003300"/>
      <rgbColor rgb="FF1C1A17"/>
      <rgbColor rgb="FF993300"/>
      <rgbColor rgb="FF993366"/>
      <rgbColor rgb="FF333399"/>
      <rgbColor rgb="FF1C2E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419" sz="1800" b="1" strike="noStrike" spc="-1">
                <a:solidFill>
                  <a:srgbClr val="000000"/>
                </a:solidFill>
                <a:latin typeface="Calibri"/>
              </a:rPr>
              <a:t>Curva de Calibración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Datos experimentales</c:v>
          </c:tx>
          <c:spPr>
            <a:ln w="28440">
              <a:noFill/>
            </a:ln>
          </c:spPr>
          <c:marker>
            <c:symbol val="circle"/>
            <c:size val="7"/>
            <c:spPr>
              <a:noFill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s-419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9360">
                <a:solidFill>
                  <a:srgbClr val="000000"/>
                </a:solidFill>
                <a:round/>
              </a:ln>
            </c:spPr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'PEGAR DATOS'!$B$12:$B$41</c:f>
              <c:numCache>
                <c:formatCode>General</c:formatCode>
                <c:ptCount val="30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40</c:v>
                </c:pt>
                <c:pt idx="4">
                  <c:v>60</c:v>
                </c:pt>
                <c:pt idx="5">
                  <c:v>80</c:v>
                </c:pt>
                <c:pt idx="6">
                  <c:v>100</c:v>
                </c:pt>
              </c:numCache>
            </c:numRef>
          </c:xVal>
          <c:yVal>
            <c:numRef>
              <c:f>'PEGAR DATOS'!$C$12:$C$41</c:f>
              <c:numCache>
                <c:formatCode>General</c:formatCode>
                <c:ptCount val="30"/>
                <c:pt idx="0">
                  <c:v>5.2499999999999997E-4</c:v>
                </c:pt>
                <c:pt idx="1">
                  <c:v>5.7956000000000001E-2</c:v>
                </c:pt>
                <c:pt idx="2">
                  <c:v>0.11817999999999999</c:v>
                </c:pt>
                <c:pt idx="3">
                  <c:v>0.23663000000000001</c:v>
                </c:pt>
                <c:pt idx="4">
                  <c:v>0.35868</c:v>
                </c:pt>
                <c:pt idx="5">
                  <c:v>0.47399999999999998</c:v>
                </c:pt>
                <c:pt idx="6">
                  <c:v>0.59206999999999999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206-4618-AA17-98FFEC2CF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542570"/>
        <c:axId val="31702956"/>
      </c:scatterChart>
      <c:valAx>
        <c:axId val="45542570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419" sz="1000" b="1" strike="noStrike" spc="-1">
                    <a:solidFill>
                      <a:srgbClr val="000000"/>
                    </a:solidFill>
                    <a:latin typeface="Calibri"/>
                  </a:rPr>
                  <a:t>Concentración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419"/>
          </a:p>
        </c:txPr>
        <c:crossAx val="31702956"/>
        <c:crosses val="autoZero"/>
        <c:crossBetween val="midCat"/>
      </c:valAx>
      <c:valAx>
        <c:axId val="31702956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419" sz="1000" b="1" strike="noStrike" spc="-1">
                    <a:solidFill>
                      <a:srgbClr val="000000"/>
                    </a:solidFill>
                    <a:latin typeface="Calibri"/>
                  </a:rPr>
                  <a:t>Señal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419"/>
          </a:p>
        </c:txPr>
        <c:crossAx val="45542570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3</xdr:row>
      <xdr:rowOff>0</xdr:rowOff>
    </xdr:from>
    <xdr:to>
      <xdr:col>11</xdr:col>
      <xdr:colOff>54000</xdr:colOff>
      <xdr:row>26</xdr:row>
      <xdr:rowOff>179940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topLeftCell="A8" zoomScaleNormal="100" workbookViewId="0">
      <selection activeCell="A5" sqref="A5:C27"/>
    </sheetView>
  </sheetViews>
  <sheetFormatPr baseColWidth="10" defaultColWidth="8.6640625" defaultRowHeight="14.4" x14ac:dyDescent="0.3"/>
  <cols>
    <col min="1" max="1" width="44" customWidth="1"/>
    <col min="2" max="3" width="20" customWidth="1"/>
    <col min="4" max="4" width="14" customWidth="1"/>
  </cols>
  <sheetData>
    <row r="1" spans="1:4" ht="36" customHeight="1" x14ac:dyDescent="0.3">
      <c r="A1" s="7" t="s">
        <v>0</v>
      </c>
      <c r="B1" s="7"/>
      <c r="C1" s="7"/>
      <c r="D1" s="7"/>
    </row>
    <row r="2" spans="1:4" ht="18" customHeight="1" x14ac:dyDescent="0.3">
      <c r="A2" s="6" t="s">
        <v>1</v>
      </c>
      <c r="B2" s="6"/>
      <c r="C2" s="6"/>
      <c r="D2" s="6"/>
    </row>
    <row r="3" spans="1:4" ht="6" customHeight="1" x14ac:dyDescent="0.3">
      <c r="A3" s="8"/>
      <c r="B3" s="8"/>
      <c r="C3" s="8"/>
      <c r="D3" s="8"/>
    </row>
    <row r="4" spans="1:4" ht="60" customHeight="1" x14ac:dyDescent="0.3">
      <c r="A4" s="5" t="s">
        <v>2</v>
      </c>
      <c r="B4" s="5"/>
      <c r="C4" s="5"/>
      <c r="D4" s="5"/>
    </row>
    <row r="5" spans="1:4" ht="18" customHeight="1" x14ac:dyDescent="0.3">
      <c r="A5" s="9" t="s">
        <v>26</v>
      </c>
    </row>
    <row r="6" spans="1:4" ht="18" customHeight="1" x14ac:dyDescent="0.3">
      <c r="A6" s="10" t="s">
        <v>27</v>
      </c>
    </row>
    <row r="7" spans="1:4" ht="18" customHeight="1" x14ac:dyDescent="0.3">
      <c r="A7" s="10" t="s">
        <v>28</v>
      </c>
    </row>
    <row r="8" spans="1:4" ht="18" customHeight="1" x14ac:dyDescent="0.3">
      <c r="A8" s="10" t="s">
        <v>29</v>
      </c>
    </row>
    <row r="9" spans="1:4" ht="18" customHeight="1" x14ac:dyDescent="0.3">
      <c r="A9" s="10"/>
    </row>
    <row r="10" spans="1:4" ht="18" customHeight="1" x14ac:dyDescent="0.3">
      <c r="A10" s="11" t="s">
        <v>3</v>
      </c>
    </row>
    <row r="11" spans="1:4" ht="18" customHeight="1" x14ac:dyDescent="0.3">
      <c r="A11" s="11" t="s">
        <v>4</v>
      </c>
      <c r="B11" s="12" t="s">
        <v>5</v>
      </c>
      <c r="C11" s="12" t="s">
        <v>6</v>
      </c>
    </row>
    <row r="12" spans="1:4" ht="18" customHeight="1" x14ac:dyDescent="0.3">
      <c r="A12" s="10">
        <v>1</v>
      </c>
      <c r="B12" s="13">
        <v>0</v>
      </c>
      <c r="C12" s="13">
        <v>5.2499999999999997E-4</v>
      </c>
    </row>
    <row r="13" spans="1:4" ht="18" customHeight="1" x14ac:dyDescent="0.3">
      <c r="A13" s="10">
        <v>2</v>
      </c>
      <c r="B13" s="13">
        <v>10</v>
      </c>
      <c r="C13" s="13">
        <v>5.7956000000000001E-2</v>
      </c>
    </row>
    <row r="14" spans="1:4" ht="18" customHeight="1" x14ac:dyDescent="0.3">
      <c r="A14" s="10">
        <v>3</v>
      </c>
      <c r="B14" s="13">
        <v>20</v>
      </c>
      <c r="C14" s="13">
        <v>0.11817999999999999</v>
      </c>
    </row>
    <row r="15" spans="1:4" ht="18" customHeight="1" x14ac:dyDescent="0.3">
      <c r="A15" s="10">
        <v>4</v>
      </c>
      <c r="B15" s="13">
        <v>40</v>
      </c>
      <c r="C15" s="13">
        <v>0.23663000000000001</v>
      </c>
    </row>
    <row r="16" spans="1:4" ht="18" customHeight="1" x14ac:dyDescent="0.3">
      <c r="A16" s="10">
        <v>5</v>
      </c>
      <c r="B16" s="13">
        <v>60</v>
      </c>
      <c r="C16" s="13">
        <v>0.35868</v>
      </c>
    </row>
    <row r="17" spans="1:3" ht="18" customHeight="1" x14ac:dyDescent="0.3">
      <c r="A17" s="10">
        <v>6</v>
      </c>
      <c r="B17" s="13">
        <v>80</v>
      </c>
      <c r="C17" s="13">
        <v>0.47399999999999998</v>
      </c>
    </row>
    <row r="18" spans="1:3" ht="18" customHeight="1" x14ac:dyDescent="0.3">
      <c r="A18" s="10">
        <v>7</v>
      </c>
      <c r="B18" s="13">
        <v>100</v>
      </c>
      <c r="C18" s="13">
        <v>0.59206999999999999</v>
      </c>
    </row>
    <row r="19" spans="1:3" ht="18" customHeight="1" x14ac:dyDescent="0.3">
      <c r="A19" s="14"/>
      <c r="B19" s="15"/>
      <c r="C19" s="15"/>
    </row>
    <row r="20" spans="1:3" ht="18" customHeight="1" x14ac:dyDescent="0.3">
      <c r="A20" s="14" t="s">
        <v>30</v>
      </c>
      <c r="B20" s="15"/>
      <c r="C20" s="15"/>
    </row>
    <row r="21" spans="1:3" ht="18" customHeight="1" x14ac:dyDescent="0.3">
      <c r="A21" s="14" t="s">
        <v>31</v>
      </c>
      <c r="B21" s="15"/>
      <c r="C21" s="15"/>
    </row>
    <row r="22" spans="1:3" ht="18" customHeight="1" x14ac:dyDescent="0.3">
      <c r="A22" s="14" t="s">
        <v>32</v>
      </c>
      <c r="B22" s="15"/>
      <c r="C22" s="15"/>
    </row>
    <row r="23" spans="1:3" ht="18" customHeight="1" x14ac:dyDescent="0.3">
      <c r="A23" s="14" t="s">
        <v>33</v>
      </c>
      <c r="B23" s="15"/>
      <c r="C23" s="15"/>
    </row>
    <row r="24" spans="1:3" ht="18" customHeight="1" x14ac:dyDescent="0.3">
      <c r="A24" s="14" t="s">
        <v>34</v>
      </c>
      <c r="B24" s="15"/>
      <c r="C24" s="15"/>
    </row>
    <row r="25" spans="1:3" ht="18" customHeight="1" x14ac:dyDescent="0.3">
      <c r="A25" s="14" t="s">
        <v>35</v>
      </c>
      <c r="B25" s="15"/>
      <c r="C25" s="15"/>
    </row>
    <row r="26" spans="1:3" ht="18" customHeight="1" x14ac:dyDescent="0.3">
      <c r="A26" s="14" t="s">
        <v>36</v>
      </c>
      <c r="B26" s="15"/>
      <c r="C26" s="15"/>
    </row>
    <row r="27" spans="1:3" ht="18" customHeight="1" x14ac:dyDescent="0.3">
      <c r="A27" s="14" t="s">
        <v>37</v>
      </c>
      <c r="B27" s="15"/>
      <c r="C27" s="15"/>
    </row>
    <row r="28" spans="1:3" ht="18" customHeight="1" x14ac:dyDescent="0.3">
      <c r="A28" s="14"/>
      <c r="B28" s="15"/>
      <c r="C28" s="15"/>
    </row>
    <row r="29" spans="1:3" ht="18" customHeight="1" x14ac:dyDescent="0.3">
      <c r="A29" s="14"/>
      <c r="B29" s="15"/>
      <c r="C29" s="15"/>
    </row>
    <row r="30" spans="1:3" ht="18" customHeight="1" x14ac:dyDescent="0.3">
      <c r="A30" s="14"/>
      <c r="B30" s="15"/>
      <c r="C30" s="15"/>
    </row>
    <row r="31" spans="1:3" ht="18" customHeight="1" x14ac:dyDescent="0.3">
      <c r="A31" s="14"/>
      <c r="B31" s="15"/>
      <c r="C31" s="15"/>
    </row>
    <row r="32" spans="1:3" ht="18" customHeight="1" x14ac:dyDescent="0.3">
      <c r="A32" s="14"/>
      <c r="B32" s="15"/>
      <c r="C32" s="15"/>
    </row>
    <row r="33" spans="1:4" ht="18" customHeight="1" x14ac:dyDescent="0.3">
      <c r="A33" s="14"/>
      <c r="B33" s="15"/>
      <c r="C33" s="15"/>
    </row>
    <row r="34" spans="1:4" ht="18" customHeight="1" x14ac:dyDescent="0.3">
      <c r="A34" s="14"/>
      <c r="B34" s="15"/>
      <c r="C34" s="15"/>
    </row>
    <row r="35" spans="1:4" ht="18" customHeight="1" x14ac:dyDescent="0.3">
      <c r="A35" s="14"/>
      <c r="B35" s="15"/>
      <c r="C35" s="15"/>
    </row>
    <row r="36" spans="1:4" ht="18" customHeight="1" x14ac:dyDescent="0.3">
      <c r="A36" s="14"/>
      <c r="B36" s="15"/>
      <c r="C36" s="15"/>
    </row>
    <row r="37" spans="1:4" ht="18" customHeight="1" x14ac:dyDescent="0.3">
      <c r="A37" s="14"/>
      <c r="B37" s="15"/>
      <c r="C37" s="15"/>
    </row>
    <row r="38" spans="1:4" ht="18" customHeight="1" x14ac:dyDescent="0.3">
      <c r="A38" s="14"/>
      <c r="B38" s="15"/>
      <c r="C38" s="15"/>
    </row>
    <row r="39" spans="1:4" ht="18" customHeight="1" x14ac:dyDescent="0.3">
      <c r="A39" s="14"/>
      <c r="B39" s="15"/>
      <c r="C39" s="15"/>
    </row>
    <row r="40" spans="1:4" ht="18" customHeight="1" x14ac:dyDescent="0.3">
      <c r="A40" s="14"/>
      <c r="B40" s="15"/>
      <c r="C40" s="15"/>
    </row>
    <row r="41" spans="1:4" ht="18" customHeight="1" x14ac:dyDescent="0.3">
      <c r="A41" s="14"/>
      <c r="B41" s="15"/>
      <c r="C41" s="15"/>
    </row>
    <row r="43" spans="1:4" ht="19.5" customHeight="1" x14ac:dyDescent="0.3">
      <c r="A43" s="4" t="s">
        <v>7</v>
      </c>
      <c r="B43" s="4"/>
      <c r="C43" s="4"/>
      <c r="D43" s="4"/>
    </row>
  </sheetData>
  <mergeCells count="4">
    <mergeCell ref="A1:D1"/>
    <mergeCell ref="A2:D2"/>
    <mergeCell ref="A4:D4"/>
    <mergeCell ref="A43:D4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5"/>
  <sheetViews>
    <sheetView tabSelected="1" zoomScaleNormal="100" workbookViewId="0">
      <selection sqref="A1:F1"/>
    </sheetView>
  </sheetViews>
  <sheetFormatPr baseColWidth="10" defaultColWidth="8.6640625" defaultRowHeight="14.4" x14ac:dyDescent="0.3"/>
  <cols>
    <col min="1" max="1" width="34" customWidth="1"/>
    <col min="2" max="2" width="24" customWidth="1"/>
    <col min="3" max="3" width="18" customWidth="1"/>
    <col min="4" max="4" width="2" customWidth="1"/>
    <col min="5" max="5" width="34" customWidth="1"/>
    <col min="6" max="6" width="24" customWidth="1"/>
  </cols>
  <sheetData>
    <row r="1" spans="1:6" ht="36" customHeight="1" x14ac:dyDescent="0.3">
      <c r="A1" s="7" t="s">
        <v>8</v>
      </c>
      <c r="B1" s="7"/>
      <c r="C1" s="7"/>
      <c r="D1" s="7"/>
      <c r="E1" s="7"/>
      <c r="F1" s="7"/>
    </row>
    <row r="2" spans="1:6" ht="18" customHeight="1" x14ac:dyDescent="0.3">
      <c r="A2" s="6" t="s">
        <v>9</v>
      </c>
      <c r="B2" s="6"/>
      <c r="C2" s="6"/>
      <c r="D2" s="6"/>
      <c r="E2" s="6"/>
      <c r="F2" s="6"/>
    </row>
    <row r="3" spans="1:6" ht="9.75" customHeight="1" x14ac:dyDescent="0.3"/>
    <row r="4" spans="1:6" ht="21.75" customHeight="1" x14ac:dyDescent="0.3">
      <c r="A4" s="3" t="s">
        <v>10</v>
      </c>
      <c r="B4" s="3"/>
      <c r="C4" s="3"/>
    </row>
    <row r="5" spans="1:6" ht="19.5" customHeight="1" x14ac:dyDescent="0.3">
      <c r="A5" s="16" t="s">
        <v>11</v>
      </c>
      <c r="B5" s="17">
        <f>IFERROR(COUNT('PEGAR DATOS'!B12:B41),"—")</f>
        <v>7</v>
      </c>
    </row>
    <row r="6" spans="1:6" ht="19.5" customHeight="1" x14ac:dyDescent="0.3">
      <c r="A6" s="16" t="s">
        <v>12</v>
      </c>
      <c r="B6" s="18" t="str">
        <f>IFERROR(MIN('PEGAR DATOS'!B12:B41)&amp;" — "&amp;MAX('PEGAR DATOS'!B12:B41),"—")</f>
        <v>0 — 100</v>
      </c>
    </row>
    <row r="7" spans="1:6" ht="7.5" customHeight="1" x14ac:dyDescent="0.3"/>
    <row r="8" spans="1:6" ht="21.75" customHeight="1" x14ac:dyDescent="0.3">
      <c r="A8" s="3" t="s">
        <v>13</v>
      </c>
      <c r="B8" s="3"/>
      <c r="C8" s="3"/>
    </row>
    <row r="9" spans="1:6" ht="24" customHeight="1" x14ac:dyDescent="0.3">
      <c r="A9" s="2" t="str">
        <f>IFERROR("y = "&amp;TEXT(SLOPE('PEGAR DATOS'!C12:C41,'PEGAR DATOS'!B12:B41),"0.000000")&amp;" x + "&amp;TEXT(INTERCEPT('PEGAR DATOS'!C12:C41,'PEGAR DATOS'!B12:B41),"0.000000"),"Sin datos")</f>
        <v>y = 0.005932 x + -0.000114</v>
      </c>
      <c r="B9" s="2"/>
      <c r="C9" s="2"/>
    </row>
    <row r="10" spans="1:6" ht="21.75" customHeight="1" x14ac:dyDescent="0.3">
      <c r="A10" s="16" t="s">
        <v>14</v>
      </c>
      <c r="B10" s="19">
        <f>IFERROR(SLOPE('PEGAR DATOS'!C12:C41,'PEGAR DATOS'!B12:B41),"—")</f>
        <v>5.9317476109215003E-3</v>
      </c>
    </row>
    <row r="11" spans="1:6" ht="21.75" customHeight="1" x14ac:dyDescent="0.3">
      <c r="A11" s="16" t="s">
        <v>15</v>
      </c>
      <c r="B11" s="19">
        <f>IFERROR(INTERCEPT('PEGAR DATOS'!C12:C41,'PEGAR DATOS'!B12:B41),"—")</f>
        <v>-1.1439419795211681E-4</v>
      </c>
    </row>
    <row r="12" spans="1:6" ht="24" customHeight="1" x14ac:dyDescent="0.3">
      <c r="A12" s="16" t="s">
        <v>16</v>
      </c>
      <c r="B12" s="20">
        <f>IFERROR(RSQ('PEGAR DATOS'!C12:C41,'PEGAR DATOS'!B12:B41),"—")</f>
        <v>0.99995971219909763</v>
      </c>
      <c r="C12" s="21" t="str">
        <f>IFERROR(IF(B12&gt;=0.999,"✓ Excelente",IF(B12&gt;=0.995,"⚠ Aceptable","✗ Revisar datos")),"—")</f>
        <v>✓ Excelente</v>
      </c>
    </row>
    <row r="13" spans="1:6" ht="21.75" customHeight="1" x14ac:dyDescent="0.3">
      <c r="A13" s="16" t="s">
        <v>17</v>
      </c>
      <c r="B13" s="19">
        <f>IFERROR(CORREL('PEGAR DATOS'!C12:C41,'PEGAR DATOS'!B12:B41),"—")</f>
        <v>0.99997985589665672</v>
      </c>
    </row>
    <row r="14" spans="1:6" ht="21.75" customHeight="1" x14ac:dyDescent="0.3">
      <c r="A14" s="16" t="s">
        <v>18</v>
      </c>
      <c r="B14" s="19">
        <f>IFERROR(STEYX('PEGAR DATOS'!C12:C41,'PEGAR DATOS'!B12:B41),"—")</f>
        <v>1.5406109471428541E-3</v>
      </c>
    </row>
    <row r="15" spans="1:6" ht="7.5" customHeight="1" x14ac:dyDescent="0.3"/>
    <row r="16" spans="1:6" ht="21.75" customHeight="1" x14ac:dyDescent="0.3">
      <c r="A16" s="3" t="s">
        <v>19</v>
      </c>
      <c r="B16" s="3"/>
      <c r="C16" s="3"/>
    </row>
    <row r="17" spans="1:6" ht="24" customHeight="1" x14ac:dyDescent="0.3">
      <c r="A17" s="22" t="s">
        <v>20</v>
      </c>
      <c r="B17" s="23">
        <v>0</v>
      </c>
    </row>
    <row r="18" spans="1:6" ht="30" customHeight="1" x14ac:dyDescent="0.3">
      <c r="A18" s="24" t="s">
        <v>21</v>
      </c>
      <c r="B18" s="25">
        <f>IFERROR((B17-B11)/B10,"Sin datos")</f>
        <v>1.9285075066493868E-2</v>
      </c>
      <c r="C18" s="26" t="str">
        <f>IFERROR(IF(AND((B17-B11)/B10&gt;=MIN('PEGAR DATOS'!B12:B41),(B17-B11)/B10&lt;=MAX('PEGAR DATOS'!B12:B41)),"✓ En rango","⚠ Extrapolación"),"—")</f>
        <v>✓ En rango</v>
      </c>
    </row>
    <row r="19" spans="1:6" ht="7.5" customHeight="1" x14ac:dyDescent="0.3"/>
    <row r="20" spans="1:6" ht="21.75" customHeight="1" x14ac:dyDescent="0.3">
      <c r="A20" s="3" t="s">
        <v>22</v>
      </c>
      <c r="B20" s="3"/>
      <c r="C20" s="3"/>
    </row>
    <row r="21" spans="1:6" ht="21.75" customHeight="1" x14ac:dyDescent="0.3">
      <c r="A21" s="16" t="s">
        <v>23</v>
      </c>
      <c r="B21" s="19">
        <f>IFERROR(3.3*B14/B10,"Sin datos")</f>
        <v>0.85708571217877783</v>
      </c>
    </row>
    <row r="22" spans="1:6" ht="21.75" customHeight="1" x14ac:dyDescent="0.3">
      <c r="A22" s="16" t="s">
        <v>24</v>
      </c>
      <c r="B22" s="19">
        <f>IFERROR(10*B14/B10,"Sin datos")</f>
        <v>2.5972294308447816</v>
      </c>
    </row>
    <row r="23" spans="1:6" ht="15.75" customHeight="1" x14ac:dyDescent="0.3">
      <c r="A23" s="1" t="s">
        <v>25</v>
      </c>
      <c r="B23" s="1"/>
      <c r="C23" s="1"/>
    </row>
    <row r="24" spans="1:6" ht="7.5" customHeight="1" x14ac:dyDescent="0.3"/>
    <row r="25" spans="1:6" ht="19.5" customHeight="1" x14ac:dyDescent="0.3">
      <c r="A25" s="4" t="s">
        <v>7</v>
      </c>
      <c r="B25" s="4"/>
      <c r="C25" s="4"/>
      <c r="D25" s="4"/>
      <c r="E25" s="4"/>
      <c r="F25" s="4"/>
    </row>
  </sheetData>
  <mergeCells count="9">
    <mergeCell ref="A16:C16"/>
    <mergeCell ref="A20:C20"/>
    <mergeCell ref="A23:C23"/>
    <mergeCell ref="A25:F25"/>
    <mergeCell ref="A1:F1"/>
    <mergeCell ref="A2:F2"/>
    <mergeCell ref="A4:C4"/>
    <mergeCell ref="A8:C8"/>
    <mergeCell ref="A9:C9"/>
  </mergeCells>
  <conditionalFormatting sqref="B12">
    <cfRule type="cellIs" dxfId="2" priority="2" operator="greaterThanOrEqual">
      <formula>0.999</formula>
    </cfRule>
    <cfRule type="cellIs" dxfId="1" priority="3" operator="between">
      <formula>0.995</formula>
      <formula>0.9989</formula>
    </cfRule>
    <cfRule type="cellIs" dxfId="0" priority="4" operator="lessThan">
      <formula>0.995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PEGAR DATOS</vt:lpstr>
      <vt:lpstr>ANÁLISIS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Sebastián Alejandro Yedro Maidana</cp:lastModifiedBy>
  <cp:revision>1</cp:revision>
  <dcterms:created xsi:type="dcterms:W3CDTF">2026-05-23T22:52:10Z</dcterms:created>
  <dcterms:modified xsi:type="dcterms:W3CDTF">2026-05-24T12:26:38Z</dcterms:modified>
  <dc:language>en-US</dc:language>
</cp:coreProperties>
</file>